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1760" tabRatio="1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K11" i="2" l="1"/>
  <c r="G12" i="2"/>
  <c r="F12" i="2"/>
  <c r="E12" i="2"/>
  <c r="D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H11" i="2"/>
  <c r="I11" i="2" s="1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<sst xmlns="http://schemas.openxmlformats.org/spreadsheetml/2006/main" count="23" uniqueCount="23">
  <si>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</si>
  <si>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</si>
  <si>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</si>
  <si>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</si>
  <si>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</si>
  <si>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</si>
  <si>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</si>
  <si>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</si>
  <si>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шт.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</si>
  <si>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</si>
  <si>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</si>
  <si>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</si>
  <si>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</si>
  <si>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НМЦ включает в себя:</t>
  </si>
  <si>
    <t>Расчет НМЦ (руб., без НДС)</t>
  </si>
  <si>
    <t>Коммерческие предложения (руб., без НДС, за единицу продукции)</t>
  </si>
  <si>
    <t xml:space="preserve">Источник
№ 1 </t>
  </si>
  <si>
    <t xml:space="preserve">Источник
№ 2 </t>
  </si>
  <si>
    <t>Источник № 3</t>
  </si>
  <si>
    <t>Предмет договора: поставка новогодних подарков</t>
  </si>
  <si>
    <t>Способ закупки: открытый запрос предложений в электронной форме</t>
  </si>
  <si>
    <t>Поставка новогодних подарков</t>
  </si>
  <si>
    <t xml:space="preserve">Приложение 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</si>
</sst>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J20" sqref="J20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15" customFormat="1" ht="49.5" customHeight="1" x14ac:dyDescent="0.2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15" customFormat="1" ht="16.5" customHeight="1" x14ac:dyDescent="0.2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s="15" customFormat="1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s="15" customFormat="1" ht="15.75" x14ac:dyDescent="0.2">
      <c r="A4" s="26" t="s">
        <v>5</v>
      </c>
      <c r="B4" s="26"/>
      <c r="C4" s="26"/>
      <c r="D4" s="26"/>
      <c r="E4" s="24" t="s">
        <v>19</v>
      </c>
      <c r="F4" s="24"/>
      <c r="G4" s="24"/>
      <c r="H4" s="24"/>
      <c r="I4" s="24"/>
      <c r="J4" s="24"/>
      <c r="K4" s="24"/>
    </row>
    <row r="5" spans="1:13" s="15" customFormat="1" ht="15.75" x14ac:dyDescent="0.2">
      <c r="A5" s="26"/>
      <c r="B5" s="26"/>
      <c r="C5" s="26"/>
      <c r="D5" s="26"/>
      <c r="E5" s="24" t="s">
        <v>20</v>
      </c>
      <c r="F5" s="24"/>
      <c r="G5" s="24"/>
      <c r="H5" s="24"/>
      <c r="I5" s="24"/>
      <c r="J5" s="24"/>
      <c r="K5" s="24"/>
    </row>
    <row r="6" spans="1:13" s="15" customFormat="1" ht="15.75" x14ac:dyDescent="0.2">
      <c r="A6" s="26" t="s">
        <v>12</v>
      </c>
      <c r="B6" s="26"/>
      <c r="C6" s="26"/>
      <c r="D6" s="26"/>
      <c r="E6" s="24" t="s">
        <v>13</v>
      </c>
      <c r="F6" s="24"/>
      <c r="G6" s="24"/>
      <c r="H6" s="24"/>
      <c r="I6" s="24"/>
      <c r="J6" s="24"/>
      <c r="K6" s="24"/>
    </row>
    <row r="7" spans="1:13" s="18" customFormat="1" ht="15.75" x14ac:dyDescent="0.2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3" s="3" customFormat="1" ht="34.5" customHeight="1" x14ac:dyDescent="0.25">
      <c r="A8" s="20" t="s">
        <v>6</v>
      </c>
      <c r="B8" s="20" t="s">
        <v>2</v>
      </c>
      <c r="C8" s="20" t="s">
        <v>7</v>
      </c>
      <c r="D8" s="20" t="s">
        <v>9</v>
      </c>
      <c r="E8" s="27" t="s">
        <v>15</v>
      </c>
      <c r="F8" s="27"/>
      <c r="G8" s="27"/>
      <c r="H8" s="28" t="s">
        <v>3</v>
      </c>
      <c r="I8" s="28"/>
      <c r="J8" s="28"/>
      <c r="K8" s="20" t="s">
        <v>14</v>
      </c>
    </row>
    <row r="9" spans="1:13" s="3" customFormat="1" ht="78.75" x14ac:dyDescent="0.25">
      <c r="A9" s="20"/>
      <c r="B9" s="20"/>
      <c r="C9" s="20"/>
      <c r="D9" s="20"/>
      <c r="E9" s="14" t="s">
        <v>16</v>
      </c>
      <c r="F9" s="14" t="s">
        <v>17</v>
      </c>
      <c r="G9" s="14" t="s">
        <v>18</v>
      </c>
      <c r="H9" s="14" t="s">
        <v>10</v>
      </c>
      <c r="I9" s="14" t="s">
        <v>0</v>
      </c>
      <c r="J9" s="14" t="s">
        <v>11</v>
      </c>
      <c r="K9" s="21"/>
    </row>
    <row r="10" spans="1:13" ht="21" customHeight="1" x14ac:dyDescent="0.2">
      <c r="A10" s="10">
        <v>1</v>
      </c>
      <c r="B10" s="10">
        <f>A10+1</f>
        <v>2</v>
      </c>
      <c r="C10" s="10">
        <f t="shared" ref="C10:K10" si="0">B10+1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</row>
    <row r="11" spans="1:13" s="2" customFormat="1" ht="47.25" x14ac:dyDescent="0.2">
      <c r="A11" s="10">
        <v>1</v>
      </c>
      <c r="B11" s="11" t="s">
        <v>21</v>
      </c>
      <c r="C11" s="5" t="s">
        <v>8</v>
      </c>
      <c r="D11" s="5">
        <v>1</v>
      </c>
      <c r="E11" s="12">
        <v>542916</v>
      </c>
      <c r="F11" s="12">
        <v>545700</v>
      </c>
      <c r="G11" s="12">
        <v>554885.88</v>
      </c>
      <c r="H11" s="6">
        <f>AVERAGE(E11:G11)</f>
        <v>547833.96</v>
      </c>
      <c r="I11" s="7">
        <f>SQRT(((SUM((POWER(E11-H11,2)),(POWER(F11-H11,2)),(POWER(G11-H11,2)))/(COLUMNS(E11:G11)-1))))</f>
        <v>6263.7724866728704</v>
      </c>
      <c r="J11" s="7">
        <f>I11/H11*100</f>
        <v>1.1433706093490208</v>
      </c>
      <c r="K11" s="8">
        <f>D11*SUM(E11:G11)/3</f>
        <v>547833.96</v>
      </c>
    </row>
    <row r="12" spans="1:13" s="3" customFormat="1" ht="57" customHeight="1" x14ac:dyDescent="0.25">
      <c r="A12" s="10">
        <v>2</v>
      </c>
      <c r="B12" s="19" t="s">
        <v>1</v>
      </c>
      <c r="C12" s="19"/>
      <c r="D12" s="5">
        <f>SUM(D11:D11)</f>
        <v>1</v>
      </c>
      <c r="E12" s="12">
        <f>SUM(E11:E11)</f>
        <v>542916</v>
      </c>
      <c r="F12" s="12">
        <f>SUM(F11:F11)</f>
        <v>545700</v>
      </c>
      <c r="G12" s="12">
        <f>SUM(G11:G11)</f>
        <v>554885.88</v>
      </c>
      <c r="H12" s="8">
        <f>AVERAGE(E12:G12)</f>
        <v>547833.96</v>
      </c>
      <c r="I12" s="9">
        <f>SQRT(VAR(E12:G12))</f>
        <v>6263.7724866728704</v>
      </c>
      <c r="J12" s="13">
        <f>I12/H12*100</f>
        <v>1.1433706093490208</v>
      </c>
      <c r="K12" s="13">
        <f>SUM(K11:K11)</f>
        <v>547833.96</v>
      </c>
      <c r="M12" s="4"/>
    </row>
    <row r="13" spans="1:13" ht="39" customHeight="1" x14ac:dyDescent="0.2"/>
    <row r="14" spans="1:13" customFormat="1" ht="15" x14ac:dyDescent="0.25"/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2023-10-04T05:15:28Z</dcterms:modified>
</cp:coreProperties>
</file>